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dz53865\Downloads\"/>
    </mc:Choice>
  </mc:AlternateContent>
  <xr:revisionPtr revIDLastSave="0" documentId="13_ncr:1_{B5179B94-1D63-43E2-B011-2B52FF32312C}" xr6:coauthVersionLast="47" xr6:coauthVersionMax="47" xr10:uidLastSave="{00000000-0000-0000-0000-000000000000}"/>
  <workbookProtection workbookAlgorithmName="SHA-512" workbookHashValue="pFutCDSUFFBs8Wglu01Gt5xDtF0KU7NY3zbkABm/AmKdOFvWsQ02lsilMYJGnuOrMoALt/sl7L9afPo53zD2Dw==" workbookSaltValue="3zeBjSyvr9REocq3oSJ6LQ==" workbookSpinCount="100000" lockStructure="1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1" i="1"/>
  <c r="G10" i="1"/>
  <c r="G8" i="1"/>
  <c r="G6" i="1" l="1"/>
  <c r="G5" i="1"/>
  <c r="G4" i="1"/>
  <c r="G15" i="1" l="1"/>
</calcChain>
</file>

<file path=xl/sharedStrings.xml><?xml version="1.0" encoding="utf-8"?>
<sst xmlns="http://schemas.openxmlformats.org/spreadsheetml/2006/main" count="43" uniqueCount="38">
  <si>
    <t xml:space="preserve">Rekentool </t>
  </si>
  <si>
    <t>Maatregel</t>
  </si>
  <si>
    <t xml:space="preserve">Subsidie hoogte </t>
  </si>
  <si>
    <t xml:space="preserve">Maximale subsidie </t>
  </si>
  <si>
    <t>Aantal</t>
  </si>
  <si>
    <t>1.</t>
  </si>
  <si>
    <t>Planten van bomen</t>
  </si>
  <si>
    <t>2.</t>
  </si>
  <si>
    <t>Ontharden en vergroenen</t>
  </si>
  <si>
    <t>€ 10 per m2 onthard en vergroend</t>
  </si>
  <si>
    <t>Aantal m2 onthard en vergroend</t>
  </si>
  <si>
    <t>3.</t>
  </si>
  <si>
    <t>Afkoppelen, zonder voorziening voor berging en/of infiltratie</t>
  </si>
  <si>
    <t xml:space="preserve">Aantal m2 afgekoppeld </t>
  </si>
  <si>
    <t>4.</t>
  </si>
  <si>
    <t>Afkoppelen, met voorziening voor berging en/of infiltratie</t>
  </si>
  <si>
    <t>Aantal m3 verwijderd grond</t>
  </si>
  <si>
    <t>5.</t>
  </si>
  <si>
    <t>Groenblauw dak</t>
  </si>
  <si>
    <t>Aantal m2 aangelegd groenblauwdak</t>
  </si>
  <si>
    <t>6.</t>
  </si>
  <si>
    <t>7.</t>
  </si>
  <si>
    <t>Installatie voor hergebruik hemelwater</t>
  </si>
  <si>
    <t xml:space="preserve">Totaal </t>
  </si>
  <si>
    <t>Gelieve de blauwe blokjes in te vullen</t>
  </si>
  <si>
    <t>In de gele blokjes wordt dan automatisch het maximale subsidiebedrag berekend</t>
  </si>
  <si>
    <t>Maximale subsidiehoogte te ontvangen</t>
  </si>
  <si>
    <t>Hoogte gemaakte kosten</t>
  </si>
  <si>
    <t>Gemaakte kosten</t>
  </si>
  <si>
    <t>€ 100 per m3 verwijderde grond</t>
  </si>
  <si>
    <t>€ 50 per boom</t>
  </si>
  <si>
    <t>€ 20,- per m2 groendak</t>
  </si>
  <si>
    <t>Aantal bomen (max. 2)</t>
  </si>
  <si>
    <t>Aantal voorzieningen (max.2)</t>
  </si>
  <si>
    <t>Hoogte gemaakte kosten (opslag)</t>
  </si>
  <si>
    <t>Hoogte gemaakte kosten (hergebruik)</t>
  </si>
  <si>
    <t>Voorzieningen voor regenwateropslag</t>
  </si>
  <si>
    <t>(regenton, -schutting of -zuil)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</si>
</sst>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3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Univers"/>
      <family val="2"/>
    </font>
    <font>
      <b/>
      <sz val="11"/>
      <color rgb="FF000000"/>
      <name val="Univers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theme="1"/>
      <name val="Verdana"/>
      <family val="2"/>
    </font>
    <font>
      <i/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ADE1DF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AEAAAA"/>
      </right>
      <top style="medium">
        <color indexed="64"/>
      </top>
      <bottom style="thin">
        <color rgb="FFAEAAAA"/>
      </bottom>
      <diagonal/>
    </border>
    <border>
      <left style="thin">
        <color rgb="FFAEAAAA"/>
      </left>
      <right/>
      <top style="medium">
        <color indexed="64"/>
      </top>
      <bottom style="thin">
        <color rgb="FFAEAAAA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EAAAA"/>
      </right>
      <top style="thin">
        <color indexed="64"/>
      </top>
      <bottom style="thin">
        <color rgb="FFAEAAAA"/>
      </bottom>
      <diagonal/>
    </border>
    <border>
      <left style="thin">
        <color rgb="FFAEAAAA"/>
      </left>
      <right/>
      <top style="thin">
        <color indexed="64"/>
      </top>
      <bottom style="thin">
        <color rgb="FFAEAAAA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AEAAAA"/>
      </right>
      <top style="thin">
        <color indexed="64"/>
      </top>
      <bottom style="thin">
        <color indexed="64"/>
      </bottom>
      <diagonal/>
    </border>
    <border>
      <left/>
      <right style="thin">
        <color rgb="FFAEAAAA"/>
      </right>
      <top/>
      <bottom style="thin">
        <color rgb="FFAEAAA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EAAAA"/>
      </right>
      <top style="thin">
        <color indexed="64"/>
      </top>
      <bottom/>
      <diagonal/>
    </border>
    <border>
      <left style="thin">
        <color rgb="FFAEAAAA"/>
      </left>
      <right/>
      <top/>
      <bottom style="thin">
        <color rgb="FFAEAAAA"/>
      </bottom>
      <diagonal/>
    </border>
    <border>
      <left style="thin">
        <color rgb="FFAEAAAA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3" fillId="3" borderId="17" xfId="0" applyFont="1" applyFill="1" applyBorder="1" applyAlignment="1" applyProtection="1">
      <alignment horizontal="center"/>
      <protection locked="0"/>
    </xf>
    <xf numFmtId="44" fontId="3" fillId="3" borderId="17" xfId="1" applyFont="1" applyFill="1" applyBorder="1" applyAlignment="1" applyProtection="1">
      <alignment horizontal="center"/>
      <protection locked="0"/>
    </xf>
    <xf numFmtId="44" fontId="3" fillId="3" borderId="36" xfId="1" applyFont="1" applyFill="1" applyBorder="1" applyAlignment="1" applyProtection="1">
      <alignment horizontal="center"/>
      <protection locked="0"/>
    </xf>
    <xf numFmtId="0" fontId="3" fillId="3" borderId="35" xfId="0" applyFont="1" applyFill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2" fillId="0" borderId="0" xfId="0" applyFont="1"/>
    <xf numFmtId="0" fontId="3" fillId="0" borderId="26" xfId="0" applyFont="1" applyBorder="1"/>
    <xf numFmtId="0" fontId="4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3" fillId="0" borderId="0" xfId="0" applyFont="1"/>
    <xf numFmtId="0" fontId="3" fillId="3" borderId="0" xfId="0" applyFont="1" applyFill="1"/>
    <xf numFmtId="0" fontId="3" fillId="2" borderId="0" xfId="0" applyFont="1" applyFill="1"/>
    <xf numFmtId="0" fontId="4" fillId="0" borderId="2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vertical="center" wrapText="1"/>
    </xf>
    <xf numFmtId="6" fontId="6" fillId="0" borderId="8" xfId="0" applyNumberFormat="1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6" fontId="6" fillId="0" borderId="20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6" fontId="6" fillId="0" borderId="9" xfId="0" applyNumberFormat="1" applyFont="1" applyBorder="1" applyAlignment="1">
      <alignment horizontal="left"/>
    </xf>
    <xf numFmtId="6" fontId="6" fillId="0" borderId="15" xfId="0" applyNumberFormat="1" applyFont="1" applyBorder="1" applyAlignment="1">
      <alignment horizontal="left"/>
    </xf>
    <xf numFmtId="6" fontId="6" fillId="0" borderId="22" xfId="0" applyNumberFormat="1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7" fillId="0" borderId="10" xfId="0" applyFont="1" applyBorder="1"/>
    <xf numFmtId="0" fontId="7" fillId="0" borderId="16" xfId="0" applyFont="1" applyBorder="1"/>
    <xf numFmtId="0" fontId="7" fillId="0" borderId="34" xfId="0" applyFont="1" applyBorder="1"/>
    <xf numFmtId="0" fontId="7" fillId="0" borderId="30" xfId="0" applyFont="1" applyBorder="1"/>
    <xf numFmtId="0" fontId="7" fillId="0" borderId="31" xfId="0" applyFont="1" applyBorder="1"/>
    <xf numFmtId="0" fontId="8" fillId="0" borderId="1" xfId="0" applyFont="1" applyBorder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8" fontId="7" fillId="2" borderId="32" xfId="0" applyNumberFormat="1" applyFont="1" applyFill="1" applyBorder="1" applyAlignment="1">
      <alignment horizontal="right"/>
    </xf>
    <xf numFmtId="8" fontId="7" fillId="2" borderId="33" xfId="0" applyNumberFormat="1" applyFont="1" applyFill="1" applyBorder="1" applyAlignment="1">
      <alignment horizontal="right"/>
    </xf>
    <xf numFmtId="8" fontId="10" fillId="0" borderId="28" xfId="0" applyNumberFormat="1" applyFont="1" applyBorder="1" applyAlignment="1">
      <alignment horizontal="right" vertical="center"/>
    </xf>
    <xf numFmtId="8" fontId="7" fillId="2" borderId="24" xfId="0" applyNumberFormat="1" applyFont="1" applyFill="1" applyBorder="1" applyAlignment="1">
      <alignment horizontal="right" vertical="center"/>
    </xf>
    <xf numFmtId="0" fontId="12" fillId="0" borderId="29" xfId="0" applyFont="1" applyBorder="1" applyAlignment="1">
      <alignment horizontal="righ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workbookViewId="0"/>
  </sheetViews>
  <sheetFormatPr defaultColWidth="35" defaultRowHeight="12.75" x14ac:dyDescent="0.2"/>
  <cols>
    <col min="1" max="1" width="3.125" bestFit="1" customWidth="1"/>
    <col min="2" max="2" width="50" customWidth="1"/>
    <col min="3" max="3" width="36" customWidth="1"/>
    <col min="4" max="4" width="19.625" customWidth="1"/>
    <col min="5" max="5" width="30.875" customWidth="1"/>
    <col min="6" max="6" width="14" style="2" customWidth="1"/>
    <col min="7" max="7" width="24" customWidth="1"/>
    <col min="8" max="16384" width="35" style="2"/>
  </cols>
  <sheetData>
    <row r="1" spans="1:7" ht="18.75" x14ac:dyDescent="0.3">
      <c r="A1" s="11" t="s">
        <v>0</v>
      </c>
      <c r="B1" s="11"/>
      <c r="C1" s="30"/>
      <c r="D1" s="30"/>
      <c r="E1" s="19"/>
      <c r="F1" s="1"/>
      <c r="G1" s="50"/>
    </row>
    <row r="2" spans="1:7" ht="15.75" thickBot="1" x14ac:dyDescent="0.3">
      <c r="A2" s="12"/>
      <c r="B2" s="12"/>
      <c r="C2" s="30"/>
      <c r="D2" s="30"/>
      <c r="E2" s="19"/>
      <c r="F2" s="1"/>
      <c r="G2" s="50"/>
    </row>
    <row r="3" spans="1:7" ht="30.75" thickBot="1" x14ac:dyDescent="0.3">
      <c r="A3" s="13" t="s">
        <v>1</v>
      </c>
      <c r="B3" s="22"/>
      <c r="C3" s="31" t="s">
        <v>2</v>
      </c>
      <c r="D3" s="37" t="s">
        <v>3</v>
      </c>
      <c r="E3" s="42" t="s">
        <v>4</v>
      </c>
      <c r="F3" s="9"/>
      <c r="G3" s="51" t="s">
        <v>26</v>
      </c>
    </row>
    <row r="4" spans="1:7" s="4" customFormat="1" ht="15" x14ac:dyDescent="0.25">
      <c r="A4" s="14" t="s">
        <v>5</v>
      </c>
      <c r="B4" s="23" t="s">
        <v>6</v>
      </c>
      <c r="C4" s="32" t="s">
        <v>30</v>
      </c>
      <c r="D4" s="38">
        <v>100</v>
      </c>
      <c r="E4" s="43" t="s">
        <v>32</v>
      </c>
      <c r="F4" s="3">
        <v>0</v>
      </c>
      <c r="G4" s="52">
        <f>IF(F4=0,0,IF(F4=1,50,IF(F4=2,100,IF(F4&gt;2,100,0))))</f>
        <v>0</v>
      </c>
    </row>
    <row r="5" spans="1:7" s="4" customFormat="1" ht="15" x14ac:dyDescent="0.25">
      <c r="A5" s="15" t="s">
        <v>7</v>
      </c>
      <c r="B5" s="24" t="s">
        <v>8</v>
      </c>
      <c r="C5" s="33" t="s">
        <v>9</v>
      </c>
      <c r="D5" s="39">
        <v>500</v>
      </c>
      <c r="E5" s="44" t="s">
        <v>10</v>
      </c>
      <c r="F5" s="5">
        <v>0</v>
      </c>
      <c r="G5" s="53">
        <f>IF(F5=0,0,IF(AND(F5&gt;0,F5&lt;50.0001),F5*10,IF(F5&gt;50,500,0)))</f>
        <v>0</v>
      </c>
    </row>
    <row r="6" spans="1:7" s="4" customFormat="1" ht="15" x14ac:dyDescent="0.25">
      <c r="A6" s="16" t="s">
        <v>11</v>
      </c>
      <c r="B6" s="25" t="s">
        <v>12</v>
      </c>
      <c r="C6" s="34" t="s">
        <v>27</v>
      </c>
      <c r="D6" s="40">
        <v>60</v>
      </c>
      <c r="E6" s="44" t="s">
        <v>13</v>
      </c>
      <c r="F6" s="5">
        <v>0</v>
      </c>
      <c r="G6" s="55">
        <f>IF(F7=0,0,IF(AND(F7&gt;0,F7&lt;60.0001),F7,IF(F7&gt;60,60,0)))</f>
        <v>0</v>
      </c>
    </row>
    <row r="7" spans="1:7" s="4" customFormat="1" ht="15" x14ac:dyDescent="0.25">
      <c r="A7" s="17"/>
      <c r="B7" s="26"/>
      <c r="C7" s="35"/>
      <c r="D7" s="41"/>
      <c r="E7" s="45" t="s">
        <v>28</v>
      </c>
      <c r="F7" s="6">
        <v>0</v>
      </c>
      <c r="G7" s="56"/>
    </row>
    <row r="8" spans="1:7" s="4" customFormat="1" ht="15" customHeight="1" x14ac:dyDescent="0.25">
      <c r="A8" s="16" t="s">
        <v>14</v>
      </c>
      <c r="B8" s="25" t="s">
        <v>15</v>
      </c>
      <c r="C8" s="34" t="s">
        <v>29</v>
      </c>
      <c r="D8" s="40">
        <v>1000</v>
      </c>
      <c r="E8" s="44" t="s">
        <v>16</v>
      </c>
      <c r="F8" s="5">
        <v>0</v>
      </c>
      <c r="G8" s="55">
        <f>IF(OR(F8=0,F9=0),0,MIN(IF(F8&gt;0,F8*100,0),IF(F9&lt;=1000,F9,D8)))</f>
        <v>0</v>
      </c>
    </row>
    <row r="9" spans="1:7" s="4" customFormat="1" ht="15" customHeight="1" x14ac:dyDescent="0.25">
      <c r="A9" s="17"/>
      <c r="B9" s="26"/>
      <c r="C9" s="35"/>
      <c r="D9" s="41"/>
      <c r="E9" s="46" t="s">
        <v>28</v>
      </c>
      <c r="F9" s="7">
        <v>0</v>
      </c>
      <c r="G9" s="56"/>
    </row>
    <row r="10" spans="1:7" s="4" customFormat="1" ht="15" x14ac:dyDescent="0.25">
      <c r="A10" s="16" t="s">
        <v>17</v>
      </c>
      <c r="B10" s="25" t="s">
        <v>18</v>
      </c>
      <c r="C10" s="36" t="s">
        <v>31</v>
      </c>
      <c r="D10" s="40">
        <v>2500</v>
      </c>
      <c r="E10" s="47" t="s">
        <v>19</v>
      </c>
      <c r="F10" s="8">
        <v>0</v>
      </c>
      <c r="G10" s="53">
        <f>IF(F10=0,0,IF(AND(F10&gt;9.9,F10&lt;125.0001),F10*20,IF(F10&gt;125,2500,0)))</f>
        <v>0</v>
      </c>
    </row>
    <row r="11" spans="1:7" s="4" customFormat="1" ht="15" customHeight="1" x14ac:dyDescent="0.25">
      <c r="A11" s="16" t="s">
        <v>20</v>
      </c>
      <c r="B11" s="25" t="s">
        <v>36</v>
      </c>
      <c r="C11" s="34" t="s">
        <v>27</v>
      </c>
      <c r="D11" s="40">
        <v>200</v>
      </c>
      <c r="E11" s="44" t="s">
        <v>33</v>
      </c>
      <c r="F11" s="5">
        <v>0</v>
      </c>
      <c r="G11" s="55">
        <f>IF(F11=0,0,IF(AND(AND(F11&gt;0,F11&lt;2.0001),AND(F12&gt;0,F12&lt;400.0001)),F12*50%,IF(F12&gt;400,200,0)))</f>
        <v>0</v>
      </c>
    </row>
    <row r="12" spans="1:7" s="4" customFormat="1" ht="15" x14ac:dyDescent="0.25">
      <c r="A12" s="18"/>
      <c r="B12" s="26" t="s">
        <v>37</v>
      </c>
      <c r="C12" s="35"/>
      <c r="D12" s="41"/>
      <c r="E12" s="45" t="s">
        <v>28</v>
      </c>
      <c r="F12" s="6">
        <v>0</v>
      </c>
      <c r="G12" s="56"/>
    </row>
    <row r="13" spans="1:7" s="4" customFormat="1" ht="15" x14ac:dyDescent="0.25">
      <c r="A13" s="16" t="s">
        <v>21</v>
      </c>
      <c r="B13" s="25" t="s">
        <v>22</v>
      </c>
      <c r="C13" s="34" t="s">
        <v>34</v>
      </c>
      <c r="D13" s="40">
        <v>1500</v>
      </c>
      <c r="E13" s="45" t="s">
        <v>28</v>
      </c>
      <c r="F13" s="6">
        <v>0</v>
      </c>
      <c r="G13" s="55">
        <f>IF(F13=0,0,IF(AND(F13&gt;0,F13&lt;1500.0001),F13,IF(F13&gt;1500,1500,0)))+IF(F14=0,0,IF(AND(F14&gt;0,F14&lt;500.0001),F14,IF(F14&gt;500,500,0)))</f>
        <v>0</v>
      </c>
    </row>
    <row r="14" spans="1:7" s="4" customFormat="1" ht="15.75" thickBot="1" x14ac:dyDescent="0.3">
      <c r="A14" s="18"/>
      <c r="B14" s="26"/>
      <c r="C14" s="35" t="s">
        <v>35</v>
      </c>
      <c r="D14" s="40">
        <v>500</v>
      </c>
      <c r="E14" s="45" t="s">
        <v>28</v>
      </c>
      <c r="F14" s="6">
        <v>0</v>
      </c>
      <c r="G14" s="56"/>
    </row>
    <row r="15" spans="1:7" ht="16.5" thickBot="1" x14ac:dyDescent="0.25">
      <c r="B15" s="27"/>
      <c r="C15" s="27"/>
      <c r="D15" s="27"/>
      <c r="E15" s="48" t="s">
        <v>23</v>
      </c>
      <c r="F15" s="10"/>
      <c r="G15" s="54">
        <f>SUM(G4:G14)</f>
        <v>0</v>
      </c>
    </row>
    <row r="16" spans="1:7" ht="15" x14ac:dyDescent="0.25">
      <c r="A16" s="19"/>
      <c r="B16" s="19"/>
      <c r="C16" s="30"/>
      <c r="D16" s="30"/>
      <c r="E16" s="49"/>
      <c r="F16" s="1"/>
      <c r="G16" s="50"/>
    </row>
    <row r="17" spans="1:7" ht="15.75" x14ac:dyDescent="0.25">
      <c r="A17" s="20"/>
      <c r="B17" s="28" t="s">
        <v>24</v>
      </c>
      <c r="C17" s="30"/>
      <c r="D17" s="30"/>
      <c r="E17" s="49"/>
      <c r="F17" s="1"/>
      <c r="G17" s="50"/>
    </row>
    <row r="18" spans="1:7" ht="15.75" x14ac:dyDescent="0.25">
      <c r="A18" s="21"/>
      <c r="B18" s="29" t="s">
        <v>25</v>
      </c>
      <c r="C18" s="30"/>
      <c r="D18" s="30"/>
      <c r="E18" s="49"/>
      <c r="F18" s="1"/>
      <c r="G18" s="50"/>
    </row>
  </sheetData>
  <sheetProtection algorithmName="SHA-512" hashValue="gHeN68HMBTuy7L6FMVYwBxxU8iUYc2JYJTrXw3PU7/Sv9v1lVxY3TTad0d0msRXMkeiyrVOAtWSsk3AUuqo0Qg==" saltValue="0eq8Fx5PxONmJUnGApwgq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4x1V/UVmPax2Bv1HJtuatQv0zcz+vHVGM0teHl95yzu+Th1n5xQRBfvYX/BaAcSSplFuDFguFE+li+Mp/ufnqg==" saltValue="hFU/kh7CI9Kma/+3hycTqg==" spinCount="100000" sqref="A1:E14 A16:E18 B15:E15" name="Bereik1"/>
  </protectedRanges>
  <mergeCells count="4">
    <mergeCell ref="G13:G14"/>
    <mergeCell ref="G6:G7"/>
    <mergeCell ref="G8:G9"/>
    <mergeCell ref="G11:G1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cctg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Buitenweg, Jeroen</dc:creator>
  <cp:lastModifiedBy>Witteveen, Daniël</cp:lastModifiedBy>
  <cp:lastPrinted>2024-10-01T08:35:19Z</cp:lastPrinted>
  <dcterms:created xsi:type="dcterms:W3CDTF">2024-07-11T09:51:04Z</dcterms:created>
  <dcterms:modified xsi:type="dcterms:W3CDTF">2025-01-30T09:16:07Z</dcterms:modified>
</cp:coreProperties>
</file>